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65521" windowWidth="2985" windowHeight="6600" activeTab="0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Sheet'!$A$1:$F$55</definedName>
    <definedName name="_xlnm.Print_Area" localSheetId="2">'Cash Flow'!$A$1:$C$39</definedName>
    <definedName name="_xlnm.Print_Area" localSheetId="1">'PNL'!$A$1:$F$50</definedName>
    <definedName name="_xlnm.Print_Area" localSheetId="3">'St Changes in Equity'!$A$1:$H$64</definedName>
  </definedNames>
  <calcPr fullCalcOnLoad="1"/>
</workbook>
</file>

<file path=xl/sharedStrings.xml><?xml version="1.0" encoding="utf-8"?>
<sst xmlns="http://schemas.openxmlformats.org/spreadsheetml/2006/main" count="88" uniqueCount="66">
  <si>
    <t>Petronas Gas Berhad</t>
  </si>
  <si>
    <t>As at</t>
  </si>
  <si>
    <t>RM '000</t>
  </si>
  <si>
    <t>Revenue</t>
  </si>
  <si>
    <t>Finance costs</t>
  </si>
  <si>
    <t>Operating Profit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</si>
  <si>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</si>
  <si>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</si>
  <si>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</si>
  <si>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</si>
  <si>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</si>
  <si>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</si>
  <si>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</si>
  <si>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</si>
  <si>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</si>
  <si>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</si>
  <si>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Net Increase in Cash and Cash Equivalents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</si>
  <si>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</si>
  <si>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</si>
  <si>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</si>
  <si>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</si>
  <si>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</si>
  <si>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</si>
  <si>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</si>
  <si>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</si>
  <si>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</si>
  <si>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</si>
  <si>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</si>
  <si>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</si>
  <si>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</si>
  <si>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</si>
  <si>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</si>
  <si>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</si>
  <si>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</si>
  <si>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</si>
  <si>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</si>
  <si>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</si>
  <si>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</si>
  <si>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</si>
  <si>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</si>
  <si>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</si>
  <si>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</si>
  <si>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</si>
  <si>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</si>
  <si>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</si>
  <si>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</si>
  <si>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</si>
  <si>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</si>
  <si>
    <t xml:space="preserve">Net profit </t>
  </si>
  <si>
    <t>As at 1 April 2004</t>
  </si>
  <si>
    <t>For the Period Ended</t>
  </si>
  <si>
    <t>As at 1 April 2005</t>
  </si>
  <si>
    <t>INVESTMENT</t>
  </si>
  <si>
    <t>Deferred tax liabilities</t>
  </si>
  <si>
    <t>Deferred income</t>
  </si>
  <si>
    <t xml:space="preserve"> </t>
  </si>
  <si>
    <t xml:space="preserve">  </t>
  </si>
  <si>
    <t>Taxation</t>
  </si>
  <si>
    <t>Dividend - 2004 Final</t>
  </si>
  <si>
    <t>Dividend - 2005 Final</t>
  </si>
  <si>
    <t>9 months ended</t>
  </si>
  <si>
    <t>Dividend - 2005 Interim</t>
  </si>
  <si>
    <t>Dividend - 2006 - Interim</t>
  </si>
  <si>
    <t>As at 31 December 2004</t>
  </si>
  <si>
    <t>As at 31 December 2005</t>
  </si>
  <si>
    <t>Net Assets per Share (RM)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</si>
</sst>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  <numFmt numFmtId="192" formatCode="d/mmm/yy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15" fontId="0" fillId="0" borderId="0" xfId="15">
      <alignment/>
      <protection locked="0"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0" xfId="15" applyNumberFormat="1" applyFont="1" applyBorder="1">
      <alignment/>
      <protection locked="0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7" fontId="1" fillId="0" borderId="0" xfId="15" applyNumberFormat="1" applyFont="1" applyFill="1" applyBorder="1">
      <alignment/>
      <protection locked="0"/>
    </xf>
    <xf numFmtId="175" fontId="6" fillId="2" borderId="5" xfId="15" applyNumberFormat="1" applyFont="1" applyFill="1" applyBorder="1" applyAlignment="1">
      <alignment/>
      <protection locked="0"/>
    </xf>
    <xf numFmtId="175" fontId="6" fillId="2" borderId="0" xfId="15" applyNumberFormat="1" applyFont="1" applyFill="1" applyBorder="1" applyAlignment="1">
      <alignment vertical="top"/>
      <protection locked="0"/>
    </xf>
    <xf numFmtId="3" fontId="1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 quotePrefix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7" fontId="1" fillId="0" borderId="4" xfId="15" applyNumberFormat="1" applyFont="1" applyBorder="1">
      <alignment/>
      <protection locked="0"/>
    </xf>
    <xf numFmtId="3" fontId="0" fillId="0" borderId="0" xfId="0" applyNumberFormat="1" applyFont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15" fontId="1" fillId="0" borderId="0" xfId="0" applyNumberFormat="1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1" fillId="0" borderId="0" xfId="0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7">
      <selection activeCell="B43" sqref="B43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16384" width="9.140625" style="1" customWidth="1"/>
  </cols>
  <sheetData>
    <row r="1" spans="1:6" ht="12.75">
      <c r="A1" s="112" t="s">
        <v>0</v>
      </c>
      <c r="B1" s="112"/>
      <c r="C1" s="112"/>
      <c r="D1" s="112"/>
      <c r="E1" s="112"/>
      <c r="F1" s="112"/>
    </row>
    <row r="2" spans="1:6" ht="12.75">
      <c r="A2" s="76" t="s">
        <v>39</v>
      </c>
      <c r="B2" s="64"/>
      <c r="C2" s="64"/>
      <c r="D2" s="64"/>
      <c r="E2" s="64"/>
      <c r="F2" s="64"/>
    </row>
    <row r="3" spans="1:6" ht="12.75">
      <c r="A3" s="112" t="s">
        <v>42</v>
      </c>
      <c r="B3" s="112"/>
      <c r="C3" s="112"/>
      <c r="D3" s="112"/>
      <c r="E3" s="112"/>
      <c r="F3" s="112"/>
    </row>
    <row r="4" spans="1:6" ht="12.75">
      <c r="A4" s="113">
        <f>+PNL!A6</f>
        <v>38717</v>
      </c>
      <c r="B4" s="113"/>
      <c r="C4" s="113"/>
      <c r="D4" s="113"/>
      <c r="E4" s="113"/>
      <c r="F4" s="113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5" ht="12.75">
      <c r="A9" s="3"/>
      <c r="C9" s="12">
        <f>+A4</f>
        <v>38717</v>
      </c>
      <c r="D9" s="12"/>
      <c r="E9" s="35">
        <v>38442</v>
      </c>
    </row>
    <row r="10" spans="1:5" ht="12.75">
      <c r="A10" s="3"/>
      <c r="C10" s="33" t="s">
        <v>6</v>
      </c>
      <c r="E10" s="34" t="s">
        <v>6</v>
      </c>
    </row>
    <row r="11" spans="1:5" ht="12.75">
      <c r="A11" s="3"/>
      <c r="B11" s="3"/>
      <c r="C11" s="18"/>
      <c r="D11" s="18"/>
      <c r="E11" s="19"/>
    </row>
    <row r="12" spans="1:5" ht="12.75">
      <c r="A12" s="4" t="s">
        <v>8</v>
      </c>
      <c r="B12" s="4"/>
      <c r="C12" s="20">
        <v>8233119</v>
      </c>
      <c r="D12" s="20"/>
      <c r="E12" s="98">
        <v>8555752</v>
      </c>
    </row>
    <row r="13" spans="1:5" ht="12.75">
      <c r="A13" s="4"/>
      <c r="B13" s="4"/>
      <c r="C13" s="20"/>
      <c r="D13" s="20"/>
      <c r="E13" s="98"/>
    </row>
    <row r="14" spans="1:5" ht="12.75">
      <c r="A14" s="4" t="s">
        <v>52</v>
      </c>
      <c r="B14" s="4"/>
      <c r="C14" s="20">
        <v>1000</v>
      </c>
      <c r="D14" s="20"/>
      <c r="E14" s="98">
        <v>1000</v>
      </c>
    </row>
    <row r="15" spans="1:5" ht="12.75">
      <c r="A15" s="4"/>
      <c r="B15" s="4"/>
      <c r="C15" s="20"/>
      <c r="D15" s="20"/>
      <c r="E15" s="98"/>
    </row>
    <row r="16" spans="1:5" ht="12.75">
      <c r="A16" s="4" t="s">
        <v>9</v>
      </c>
      <c r="B16" s="4"/>
      <c r="C16" s="20"/>
      <c r="D16" s="20"/>
      <c r="E16" s="98"/>
    </row>
    <row r="17" spans="1:5" ht="12.75">
      <c r="A17" s="3"/>
      <c r="B17" s="3" t="s">
        <v>17</v>
      </c>
      <c r="C17" s="21">
        <v>128433</v>
      </c>
      <c r="D17" s="21"/>
      <c r="E17" s="99">
        <v>118433</v>
      </c>
    </row>
    <row r="18" spans="1:5" ht="12.75">
      <c r="A18" s="3"/>
      <c r="B18" s="3" t="s">
        <v>18</v>
      </c>
      <c r="C18" s="21">
        <v>212889</v>
      </c>
      <c r="D18" s="21"/>
      <c r="E18" s="99">
        <v>181915</v>
      </c>
    </row>
    <row r="19" spans="1:5" ht="12.75">
      <c r="A19" s="3"/>
      <c r="B19" s="3" t="s">
        <v>19</v>
      </c>
      <c r="C19" s="67">
        <v>540644</v>
      </c>
      <c r="D19" s="67"/>
      <c r="E19" s="100">
        <v>632707</v>
      </c>
    </row>
    <row r="20" spans="1:5" ht="12.75">
      <c r="A20" s="3"/>
      <c r="B20" s="3"/>
      <c r="C20" s="67"/>
      <c r="D20" s="67"/>
      <c r="E20" s="100"/>
    </row>
    <row r="21" spans="1:5" ht="12.75">
      <c r="A21" s="3"/>
      <c r="B21" s="3"/>
      <c r="C21" s="103">
        <f>+SUM(C17:C19)</f>
        <v>881966</v>
      </c>
      <c r="D21" s="102" t="s">
        <v>55</v>
      </c>
      <c r="E21" s="82">
        <f>+SUM(E17:E19)</f>
        <v>933055</v>
      </c>
    </row>
    <row r="22" spans="1:5" ht="12.75">
      <c r="A22" s="4" t="s">
        <v>10</v>
      </c>
      <c r="B22" s="4"/>
      <c r="C22" s="20"/>
      <c r="D22" s="20"/>
      <c r="E22" s="79"/>
    </row>
    <row r="23" spans="1:5" ht="12.75">
      <c r="A23" s="3"/>
      <c r="B23" s="3"/>
      <c r="C23" s="21"/>
      <c r="D23" s="21"/>
      <c r="E23" s="80"/>
    </row>
    <row r="24" spans="1:5" ht="12.75">
      <c r="A24" s="3"/>
      <c r="B24" s="3" t="s">
        <v>13</v>
      </c>
      <c r="C24" s="94">
        <v>80846</v>
      </c>
      <c r="D24" s="21"/>
      <c r="E24" s="99">
        <v>198400</v>
      </c>
    </row>
    <row r="25" spans="1:5" ht="12.75">
      <c r="A25" s="3"/>
      <c r="B25" s="3" t="s">
        <v>14</v>
      </c>
      <c r="C25" s="105">
        <v>0</v>
      </c>
      <c r="D25" s="21"/>
      <c r="E25" s="99">
        <v>400000</v>
      </c>
    </row>
    <row r="26" spans="1:5" ht="12.75">
      <c r="A26" s="3"/>
      <c r="B26" s="3" t="s">
        <v>57</v>
      </c>
      <c r="C26" s="94">
        <v>26024</v>
      </c>
      <c r="D26" s="24"/>
      <c r="E26" s="101">
        <v>1216</v>
      </c>
    </row>
    <row r="27" spans="1:5" ht="12.75">
      <c r="A27" s="3"/>
      <c r="B27" s="3"/>
      <c r="C27" s="21"/>
      <c r="D27" s="21"/>
      <c r="E27" s="80"/>
    </row>
    <row r="28" spans="1:5" ht="12.75">
      <c r="A28" s="3"/>
      <c r="B28" s="3"/>
      <c r="C28" s="30">
        <f>+SUM(C23:C27)</f>
        <v>106870</v>
      </c>
      <c r="D28" s="20"/>
      <c r="E28" s="82">
        <f>+SUM(E23:E27)</f>
        <v>599616</v>
      </c>
    </row>
    <row r="29" spans="1:5" ht="12.75">
      <c r="A29" s="3"/>
      <c r="B29" s="3"/>
      <c r="C29" s="20"/>
      <c r="D29" s="20"/>
      <c r="E29" s="79"/>
    </row>
    <row r="30" spans="1:5" ht="12.75">
      <c r="A30" s="4" t="s">
        <v>11</v>
      </c>
      <c r="B30" s="4"/>
      <c r="C30" s="95">
        <f>+C21-C28</f>
        <v>775096</v>
      </c>
      <c r="D30" s="25"/>
      <c r="E30" s="83">
        <f>+E21-E28</f>
        <v>333439</v>
      </c>
    </row>
    <row r="31" spans="1:5" ht="12.75">
      <c r="A31" s="4"/>
      <c r="B31" s="4"/>
      <c r="C31" s="25"/>
      <c r="D31" s="25"/>
      <c r="E31" s="84"/>
    </row>
    <row r="32" spans="1:5" ht="13.5" thickBot="1">
      <c r="A32" s="4"/>
      <c r="B32" s="4"/>
      <c r="C32" s="31">
        <f>+C30+C12+C14</f>
        <v>9009215</v>
      </c>
      <c r="D32" s="26"/>
      <c r="E32" s="85">
        <f>+E30+E12+E14</f>
        <v>8890191</v>
      </c>
    </row>
    <row r="33" spans="1:5" ht="13.5" thickTop="1">
      <c r="A33" s="4" t="s">
        <v>34</v>
      </c>
      <c r="B33" s="4"/>
      <c r="C33" s="26"/>
      <c r="D33" s="26"/>
      <c r="E33" s="86"/>
    </row>
    <row r="34" spans="1:5" ht="12.75">
      <c r="A34" s="4"/>
      <c r="B34" s="4"/>
      <c r="C34" s="26"/>
      <c r="D34" s="26"/>
      <c r="E34" s="86"/>
    </row>
    <row r="35" spans="1:5" ht="12.75">
      <c r="A35" s="4" t="s">
        <v>35</v>
      </c>
      <c r="B35" s="4"/>
      <c r="C35" s="20"/>
      <c r="D35" s="20"/>
      <c r="E35" s="79"/>
    </row>
    <row r="36" spans="1:5" ht="12.75">
      <c r="A36" s="3"/>
      <c r="B36" s="3" t="s">
        <v>21</v>
      </c>
      <c r="C36" s="21">
        <v>1978732</v>
      </c>
      <c r="D36" s="21"/>
      <c r="E36" s="80">
        <v>1978732</v>
      </c>
    </row>
    <row r="37" spans="1:5" ht="12.75">
      <c r="A37" s="3"/>
      <c r="B37" s="3" t="s">
        <v>37</v>
      </c>
      <c r="C37" s="21">
        <v>4861705</v>
      </c>
      <c r="D37" s="21"/>
      <c r="E37" s="99">
        <v>4707397</v>
      </c>
    </row>
    <row r="38" spans="1:5" ht="12.75">
      <c r="A38" s="3"/>
      <c r="B38" s="3"/>
      <c r="C38" s="23"/>
      <c r="D38" s="23"/>
      <c r="E38" s="81"/>
    </row>
    <row r="39" spans="1:5" ht="12.75">
      <c r="A39" s="3"/>
      <c r="B39" s="27"/>
      <c r="C39" s="93">
        <f>+SUM(C36:C37)</f>
        <v>6840437</v>
      </c>
      <c r="D39" s="20"/>
      <c r="E39" s="82">
        <f>+SUM(E36:E37)</f>
        <v>6686129</v>
      </c>
    </row>
    <row r="40" spans="1:5" ht="12.75">
      <c r="A40" s="4"/>
      <c r="B40" s="4"/>
      <c r="C40" s="9"/>
      <c r="D40" s="20"/>
      <c r="E40" s="79"/>
    </row>
    <row r="41" spans="1:5" ht="12.75">
      <c r="A41" s="4"/>
      <c r="B41" s="4"/>
      <c r="C41" s="20"/>
      <c r="D41" s="20"/>
      <c r="E41" s="79"/>
    </row>
    <row r="42" spans="1:5" ht="12.75">
      <c r="A42" s="4"/>
      <c r="B42" s="4"/>
      <c r="C42" s="20"/>
      <c r="D42" s="20"/>
      <c r="E42" s="79"/>
    </row>
    <row r="43" spans="1:5" ht="12.75">
      <c r="A43" s="4" t="s">
        <v>36</v>
      </c>
      <c r="B43" s="4"/>
      <c r="C43" s="20"/>
      <c r="D43" s="20"/>
      <c r="E43" s="79"/>
    </row>
    <row r="44" spans="1:5" ht="12.75">
      <c r="A44" s="3"/>
      <c r="B44" s="3" t="s">
        <v>14</v>
      </c>
      <c r="C44" s="20">
        <v>766295</v>
      </c>
      <c r="D44" s="20"/>
      <c r="E44" s="98">
        <v>766295</v>
      </c>
    </row>
    <row r="45" spans="1:5" ht="12.75">
      <c r="A45" s="3"/>
      <c r="B45" s="3" t="s">
        <v>53</v>
      </c>
      <c r="C45" s="20">
        <v>1380000</v>
      </c>
      <c r="D45" s="20"/>
      <c r="E45" s="98">
        <v>1421000</v>
      </c>
    </row>
    <row r="46" spans="1:5" ht="12.75">
      <c r="A46" s="4"/>
      <c r="B46" s="3" t="s">
        <v>54</v>
      </c>
      <c r="C46" s="20">
        <v>22483</v>
      </c>
      <c r="D46" s="20"/>
      <c r="E46" s="79">
        <v>16767</v>
      </c>
    </row>
    <row r="47" spans="1:5" ht="12.75">
      <c r="A47" s="4"/>
      <c r="B47" s="3"/>
      <c r="C47" s="20"/>
      <c r="D47" s="20"/>
      <c r="E47" s="79"/>
    </row>
    <row r="48" spans="1:5" ht="13.5" thickBot="1">
      <c r="A48" s="4"/>
      <c r="B48" s="4"/>
      <c r="C48" s="32">
        <f>SUM(C44:C46)+C39</f>
        <v>9009215</v>
      </c>
      <c r="D48" s="20"/>
      <c r="E48" s="87">
        <f>SUM(E39:E46)</f>
        <v>8890191</v>
      </c>
    </row>
    <row r="49" spans="1:5" ht="13.5" thickTop="1">
      <c r="A49" s="4"/>
      <c r="B49" s="4"/>
      <c r="C49" s="20"/>
      <c r="D49" s="20"/>
      <c r="E49" s="79"/>
    </row>
    <row r="50" spans="1:5" ht="12.75">
      <c r="A50" s="5" t="s">
        <v>65</v>
      </c>
      <c r="B50" s="5"/>
      <c r="C50" s="9">
        <f>SUM(C36:C38)/C36</f>
        <v>3.456980025592147</v>
      </c>
      <c r="D50" s="9"/>
      <c r="E50" s="88">
        <f>SUM(E36:E38)/E36</f>
        <v>3.3789967514549724</v>
      </c>
    </row>
    <row r="51" spans="1:5" ht="12.75">
      <c r="A51" s="28"/>
      <c r="B51" s="28"/>
      <c r="C51" s="21"/>
      <c r="D51" s="21"/>
      <c r="E51" s="22"/>
    </row>
    <row r="52" spans="1:5" ht="12.75">
      <c r="A52" s="17"/>
      <c r="C52" s="9"/>
      <c r="D52" s="29"/>
      <c r="E52" s="6"/>
    </row>
    <row r="54" spans="1:7" ht="27.75" customHeight="1">
      <c r="A54" s="114" t="str">
        <f>+PNL!A50</f>
        <v>The notes set out on pages 5 to 7 form an integral part of and should be read in                                                                       conjunction with this interim financial report</v>
      </c>
      <c r="B54" s="114"/>
      <c r="C54" s="114"/>
      <c r="D54" s="114"/>
      <c r="E54" s="114"/>
      <c r="F54" s="114"/>
      <c r="G54" s="16"/>
    </row>
    <row r="55" spans="1:6" ht="12.75" customHeight="1">
      <c r="A55" s="111"/>
      <c r="B55" s="111"/>
      <c r="C55" s="111"/>
      <c r="D55" s="111"/>
      <c r="E55" s="111"/>
      <c r="F55" s="111"/>
    </row>
    <row r="56" spans="1:6" ht="12.75">
      <c r="A56" s="16"/>
      <c r="B56" s="16"/>
      <c r="C56" s="16"/>
      <c r="D56" s="16"/>
      <c r="E56" s="16"/>
      <c r="F56" s="16"/>
    </row>
    <row r="57" spans="3:5" ht="12.75">
      <c r="C57" s="6"/>
      <c r="D57" s="6"/>
      <c r="E57" s="6"/>
    </row>
    <row r="58" spans="3:5" ht="12.75">
      <c r="C58" s="6"/>
      <c r="D58" s="6"/>
      <c r="E58" s="6"/>
    </row>
    <row r="59" spans="3:5" ht="12.75">
      <c r="C59" s="6"/>
      <c r="D59" s="6"/>
      <c r="E59" s="6"/>
    </row>
    <row r="60" spans="3:5" ht="12.75">
      <c r="C60" s="6"/>
      <c r="D60" s="6"/>
      <c r="E60" s="6"/>
    </row>
    <row r="61" spans="3:5" ht="12.75">
      <c r="C61" s="6"/>
      <c r="D61" s="6"/>
      <c r="E61" s="6"/>
    </row>
  </sheetData>
  <mergeCells count="5">
    <mergeCell ref="A55:F55"/>
    <mergeCell ref="A1:F1"/>
    <mergeCell ref="A3:F3"/>
    <mergeCell ref="A4:F4"/>
    <mergeCell ref="A54:F54"/>
  </mergeCells>
  <printOptions horizontalCentered="1" verticalCentered="1"/>
  <pageMargins left="0.75" right="0.75" top="1" bottom="1" header="0.5" footer="0.5"/>
  <pageSetup firstPageNumber="1" useFirstPageNumber="1" fitToHeight="1" fitToWidth="1" horizontalDpi="600" verticalDpi="600" orientation="portrait" paperSize="9" scale="9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33" sqref="A33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12" t="s">
        <v>0</v>
      </c>
      <c r="B2" s="112"/>
      <c r="C2" s="112"/>
      <c r="D2" s="112"/>
      <c r="E2" s="112"/>
    </row>
    <row r="3" spans="1:5" ht="12.75">
      <c r="A3" s="76" t="s">
        <v>39</v>
      </c>
      <c r="B3" s="76"/>
      <c r="C3" s="76"/>
      <c r="D3" s="76"/>
      <c r="E3" s="76"/>
    </row>
    <row r="4" spans="1:5" ht="12.75">
      <c r="A4" s="112" t="s">
        <v>43</v>
      </c>
      <c r="B4" s="112"/>
      <c r="C4" s="112"/>
      <c r="D4" s="112"/>
      <c r="E4" s="112"/>
    </row>
    <row r="5" spans="1:5" ht="12.75">
      <c r="A5" s="113" t="s">
        <v>50</v>
      </c>
      <c r="B5" s="113"/>
      <c r="C5" s="113"/>
      <c r="D5" s="113"/>
      <c r="E5" s="113"/>
    </row>
    <row r="6" spans="1:5" ht="12.75">
      <c r="A6" s="113">
        <v>38717</v>
      </c>
      <c r="B6" s="113"/>
      <c r="C6" s="113"/>
      <c r="D6" s="113"/>
      <c r="E6" s="113"/>
    </row>
    <row r="7" spans="1:5" ht="12.75">
      <c r="A7" s="117"/>
      <c r="B7" s="117"/>
      <c r="C7" s="117"/>
      <c r="D7" s="117"/>
      <c r="E7" s="117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16" t="s">
        <v>12</v>
      </c>
      <c r="C10" s="116"/>
      <c r="D10" s="116" t="s">
        <v>20</v>
      </c>
      <c r="E10" s="116"/>
    </row>
    <row r="11" spans="1:5" ht="12.75">
      <c r="A11" s="45"/>
      <c r="B11" s="107">
        <f>A6</f>
        <v>38717</v>
      </c>
      <c r="C11" s="108">
        <v>38352</v>
      </c>
      <c r="D11" s="107">
        <f>A6</f>
        <v>38717</v>
      </c>
      <c r="E11" s="108">
        <f>C11</f>
        <v>38352</v>
      </c>
    </row>
    <row r="12" spans="1:5" ht="12.75">
      <c r="A12" s="45"/>
      <c r="B12" s="109" t="s">
        <v>2</v>
      </c>
      <c r="C12" s="110" t="str">
        <f>D12</f>
        <v>RM '000</v>
      </c>
      <c r="D12" s="109" t="str">
        <f>B12</f>
        <v>RM '000</v>
      </c>
      <c r="E12" s="110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68">
        <v>719701</v>
      </c>
      <c r="C14" s="96">
        <v>574419</v>
      </c>
      <c r="D14" s="68">
        <f>+B14+1427197</f>
        <v>2146898</v>
      </c>
      <c r="E14" s="96">
        <v>1731238</v>
      </c>
      <c r="F14" s="7"/>
      <c r="G14" s="7"/>
      <c r="H14" s="7"/>
      <c r="I14" s="7"/>
    </row>
    <row r="15" spans="1:9" ht="17.25" customHeight="1">
      <c r="A15" s="45"/>
      <c r="B15" s="48"/>
      <c r="C15" s="49"/>
      <c r="D15" s="50"/>
      <c r="E15" s="49"/>
      <c r="F15" s="7"/>
      <c r="G15" s="7"/>
      <c r="H15" s="7"/>
      <c r="I15" s="7"/>
    </row>
    <row r="16" spans="1:9" ht="14.25" customHeight="1">
      <c r="A16" s="45" t="s">
        <v>5</v>
      </c>
      <c r="B16" s="48">
        <v>285335</v>
      </c>
      <c r="C16" s="49">
        <v>245044</v>
      </c>
      <c r="D16" s="48">
        <f>+B16+547920</f>
        <v>833255</v>
      </c>
      <c r="E16" s="49">
        <v>714949</v>
      </c>
      <c r="F16" s="7"/>
      <c r="G16" s="7"/>
      <c r="H16" s="7"/>
      <c r="I16" s="7"/>
    </row>
    <row r="17" spans="1:9" ht="12.75">
      <c r="A17" s="52" t="s">
        <v>4</v>
      </c>
      <c r="B17" s="53">
        <v>-8010</v>
      </c>
      <c r="C17" s="97">
        <v>-13015</v>
      </c>
      <c r="D17" s="53">
        <f>+B17-20188</f>
        <v>-28198</v>
      </c>
      <c r="E17" s="97">
        <v>-43591</v>
      </c>
      <c r="F17" s="7"/>
      <c r="G17" s="7"/>
      <c r="H17" s="7"/>
      <c r="I17" s="7"/>
    </row>
    <row r="18" spans="1:9" ht="18.75" customHeight="1">
      <c r="A18" s="45"/>
      <c r="B18" s="54"/>
      <c r="C18" s="55"/>
      <c r="D18" s="56"/>
      <c r="E18" s="55"/>
      <c r="F18" s="7"/>
      <c r="G18" s="7"/>
      <c r="H18" s="7"/>
      <c r="I18" s="7"/>
    </row>
    <row r="19" spans="1:9" ht="12.75">
      <c r="A19" s="51" t="s">
        <v>27</v>
      </c>
      <c r="B19" s="48">
        <f>SUM(B16:B18)</f>
        <v>277325</v>
      </c>
      <c r="C19" s="49">
        <f>SUM(C16:C18)</f>
        <v>232029</v>
      </c>
      <c r="D19" s="50">
        <f>SUM(D16:D18)</f>
        <v>805057</v>
      </c>
      <c r="E19" s="49">
        <f>SUM(E16:E18)</f>
        <v>671358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28</v>
      </c>
      <c r="B21" s="48">
        <v>-15000</v>
      </c>
      <c r="C21" s="49">
        <v>-23036</v>
      </c>
      <c r="D21" s="48">
        <f>+B21-26300</f>
        <v>-41300</v>
      </c>
      <c r="E21" s="49">
        <v>-72842</v>
      </c>
      <c r="F21" s="7"/>
      <c r="G21" s="7"/>
      <c r="H21" s="7"/>
      <c r="I21" s="7"/>
    </row>
    <row r="22" spans="1:9" ht="20.25" customHeight="1">
      <c r="A22" s="45"/>
      <c r="B22" s="54"/>
      <c r="C22" s="57"/>
      <c r="D22" s="58"/>
      <c r="E22" s="57"/>
      <c r="F22" s="7"/>
      <c r="G22" s="7"/>
      <c r="H22" s="7"/>
      <c r="I22" s="7"/>
    </row>
    <row r="23" spans="1:9" ht="13.5" thickBot="1">
      <c r="A23" s="51" t="s">
        <v>15</v>
      </c>
      <c r="B23" s="59">
        <f>SUM(B19:B22)</f>
        <v>262325</v>
      </c>
      <c r="C23" s="60">
        <f>SUM(C19:C22)</f>
        <v>208993</v>
      </c>
      <c r="D23" s="61">
        <f>SUM(D19:D22)</f>
        <v>763757</v>
      </c>
      <c r="E23" s="60">
        <f>SUM(E19:E22)</f>
        <v>598516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29</v>
      </c>
      <c r="B25" s="62">
        <f>+B23/'Balance Sheet'!$C$36*100</f>
        <v>13.257227355700518</v>
      </c>
      <c r="C25" s="63">
        <f>+C23/'Balance Sheet'!$C$36*100</f>
        <v>10.561965945868364</v>
      </c>
      <c r="D25" s="62">
        <f>+D23/'Balance Sheet'!$C$36*100</f>
        <v>38.59830436865629</v>
      </c>
      <c r="E25" s="63">
        <f>+E23/'Balance Sheet'!$C$36*100</f>
        <v>30.247451398168117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11" t="s">
        <v>41</v>
      </c>
      <c r="B50" s="115"/>
      <c r="C50" s="115"/>
      <c r="D50" s="115"/>
      <c r="E50" s="115"/>
      <c r="F50" s="115"/>
    </row>
    <row r="51" spans="2:5" ht="12.75">
      <c r="B51" s="74"/>
      <c r="C51" s="74"/>
      <c r="D51" s="74"/>
      <c r="E51" s="74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27" sqref="A27"/>
    </sheetView>
  </sheetViews>
  <sheetFormatPr defaultColWidth="9.140625" defaultRowHeight="12.75"/>
  <cols>
    <col min="1" max="1" width="62.57421875" style="0" customWidth="1"/>
    <col min="2" max="2" width="13.8515625" style="0" customWidth="1"/>
    <col min="3" max="3" width="11.140625" style="0" customWidth="1"/>
    <col min="5" max="5" width="19.140625" style="0" customWidth="1"/>
  </cols>
  <sheetData>
    <row r="1" spans="1:2" ht="12.75">
      <c r="A1" s="12" t="str">
        <f>+'Balance Sheet'!A1:F1</f>
        <v>Petronas Gas Berhad</v>
      </c>
      <c r="B1" s="12"/>
    </row>
    <row r="2" spans="1:3" ht="12.75">
      <c r="A2" s="76" t="s">
        <v>39</v>
      </c>
      <c r="B2" s="76"/>
      <c r="C2" s="64"/>
    </row>
    <row r="3" spans="1:2" ht="12.75">
      <c r="A3" s="64" t="s">
        <v>44</v>
      </c>
      <c r="B3" s="64"/>
    </row>
    <row r="4" spans="1:2" ht="12.75">
      <c r="A4" s="65" t="str">
        <f>+PNL!A5</f>
        <v>For the Period Ended</v>
      </c>
      <c r="B4" s="65"/>
    </row>
    <row r="5" spans="1:2" ht="12.75">
      <c r="A5" s="65">
        <f>+PNL!A6</f>
        <v>38717</v>
      </c>
      <c r="B5" s="65"/>
    </row>
    <row r="6" ht="12.75">
      <c r="D6" s="64"/>
    </row>
    <row r="7" spans="2:4" ht="12.75">
      <c r="B7" s="118" t="s">
        <v>60</v>
      </c>
      <c r="C7" s="118"/>
      <c r="D7" s="66"/>
    </row>
    <row r="8" spans="2:4" ht="12.75">
      <c r="B8" s="13">
        <f>+A5</f>
        <v>38717</v>
      </c>
      <c r="C8" s="13">
        <v>38352</v>
      </c>
      <c r="D8" s="78"/>
    </row>
    <row r="9" spans="2:3" ht="12.75">
      <c r="B9" s="13" t="s">
        <v>6</v>
      </c>
      <c r="C9" s="13" t="s">
        <v>6</v>
      </c>
    </row>
    <row r="10" spans="2:3" ht="12.75">
      <c r="B10" s="13"/>
      <c r="C10" s="13"/>
    </row>
    <row r="11" spans="1:3" ht="10.5" customHeight="1">
      <c r="A11" s="1" t="s">
        <v>30</v>
      </c>
      <c r="B11" s="71">
        <v>1201456</v>
      </c>
      <c r="C11" s="71">
        <v>1195747</v>
      </c>
    </row>
    <row r="12" spans="1:5" ht="15.75">
      <c r="A12" s="1"/>
      <c r="B12" s="1"/>
      <c r="C12" s="1"/>
      <c r="E12" s="41"/>
    </row>
    <row r="13" spans="1:5" ht="12" customHeight="1">
      <c r="A13" s="1" t="s">
        <v>31</v>
      </c>
      <c r="B13" s="72">
        <v>-256964</v>
      </c>
      <c r="C13" s="72">
        <v>-229599</v>
      </c>
      <c r="E13" s="41"/>
    </row>
    <row r="14" spans="1:5" ht="15.75">
      <c r="A14" s="1"/>
      <c r="B14" s="72"/>
      <c r="C14" s="72"/>
      <c r="E14" s="41"/>
    </row>
    <row r="15" spans="1:5" ht="13.5" customHeight="1">
      <c r="A15" s="1" t="s">
        <v>32</v>
      </c>
      <c r="B15" s="72">
        <v>-1036555</v>
      </c>
      <c r="C15" s="72">
        <v>-864436</v>
      </c>
      <c r="E15" s="41"/>
    </row>
    <row r="16" spans="1:5" ht="15.75">
      <c r="A16" s="1"/>
      <c r="B16" s="73"/>
      <c r="C16" s="73"/>
      <c r="E16" s="41"/>
    </row>
    <row r="17" spans="1:5" ht="18.75" customHeight="1">
      <c r="A17" s="12" t="s">
        <v>16</v>
      </c>
      <c r="B17" s="36">
        <f>SUM(B11:B16)</f>
        <v>-92063</v>
      </c>
      <c r="C17" s="36">
        <f>SUM(C11:C16)</f>
        <v>101712</v>
      </c>
      <c r="E17" s="41"/>
    </row>
    <row r="18" spans="1:5" ht="18.75" customHeight="1">
      <c r="A18" s="12" t="s">
        <v>33</v>
      </c>
      <c r="B18" s="37">
        <f>'Balance Sheet'!E19</f>
        <v>632707</v>
      </c>
      <c r="C18" s="37">
        <v>191015</v>
      </c>
      <c r="E18" s="42"/>
    </row>
    <row r="19" spans="1:5" ht="18.75" customHeight="1" thickBot="1">
      <c r="A19" s="12" t="s">
        <v>40</v>
      </c>
      <c r="B19" s="38">
        <f>+B17+B18</f>
        <v>540644</v>
      </c>
      <c r="C19" s="38">
        <f>+C17+C18</f>
        <v>292727</v>
      </c>
      <c r="E19" s="42"/>
    </row>
    <row r="20" spans="1:5" ht="18.75" customHeight="1">
      <c r="A20" s="12"/>
      <c r="B20" s="12"/>
      <c r="C20" s="70"/>
      <c r="E20" s="42"/>
    </row>
    <row r="21" spans="3:5" ht="18.75" customHeight="1">
      <c r="C21" s="70"/>
      <c r="E21" s="42"/>
    </row>
    <row r="22" spans="3:5" ht="18.75" customHeight="1">
      <c r="C22" s="70"/>
      <c r="E22" s="42"/>
    </row>
    <row r="23" spans="3:5" ht="18.75" customHeight="1">
      <c r="C23" s="70"/>
      <c r="E23" s="42"/>
    </row>
    <row r="24" spans="3:5" ht="18.75" customHeight="1">
      <c r="C24" s="70"/>
      <c r="E24" s="42"/>
    </row>
    <row r="25" spans="3:5" ht="18.75" customHeight="1">
      <c r="C25" s="70"/>
      <c r="E25" s="42"/>
    </row>
    <row r="26" spans="3:5" ht="18.75" customHeight="1">
      <c r="C26" s="70"/>
      <c r="E26" s="42"/>
    </row>
    <row r="27" spans="3:5" ht="18.75" customHeight="1">
      <c r="C27" s="70"/>
      <c r="E27" s="42"/>
    </row>
    <row r="28" spans="3:5" ht="18.75" customHeight="1">
      <c r="C28" s="70"/>
      <c r="E28" s="42"/>
    </row>
    <row r="29" spans="3:5" ht="18.75" customHeight="1">
      <c r="C29" s="70"/>
      <c r="E29" s="42"/>
    </row>
    <row r="30" spans="3:5" ht="18.75" customHeight="1">
      <c r="C30" s="70"/>
      <c r="E30" s="42"/>
    </row>
    <row r="31" spans="3:5" ht="18.75" customHeight="1">
      <c r="C31" s="70"/>
      <c r="E31" s="42"/>
    </row>
    <row r="32" spans="3:5" ht="18.75" customHeight="1">
      <c r="C32" s="70"/>
      <c r="E32" s="42"/>
    </row>
    <row r="33" spans="3:5" ht="18.75" customHeight="1">
      <c r="C33" s="70"/>
      <c r="E33" s="42"/>
    </row>
    <row r="34" spans="3:5" ht="18.75" customHeight="1">
      <c r="C34" s="70"/>
      <c r="E34" s="42"/>
    </row>
    <row r="35" spans="3:5" ht="18.75" customHeight="1">
      <c r="C35" s="70"/>
      <c r="E35" s="42"/>
    </row>
    <row r="36" spans="3:5" ht="18.75" customHeight="1">
      <c r="C36" s="70"/>
      <c r="E36" s="42"/>
    </row>
    <row r="37" spans="3:5" ht="18.75" customHeight="1">
      <c r="C37" s="70"/>
      <c r="E37" s="42"/>
    </row>
    <row r="38" ht="12.75">
      <c r="C38" s="70"/>
    </row>
    <row r="39" spans="1:6" ht="30.75" customHeight="1">
      <c r="A39" s="111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11"/>
      <c r="C39" s="115"/>
      <c r="D39" s="16"/>
      <c r="E39" s="16"/>
      <c r="F39" s="16"/>
    </row>
    <row r="40" ht="12.75">
      <c r="C40" s="74"/>
    </row>
  </sheetData>
  <mergeCells count="2">
    <mergeCell ref="A39:C39"/>
    <mergeCell ref="B7:C7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:D1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12" t="s">
        <v>0</v>
      </c>
      <c r="B1" s="112"/>
      <c r="C1" s="112"/>
      <c r="D1" s="112"/>
      <c r="E1" s="1"/>
      <c r="F1" s="1"/>
      <c r="G1" s="1"/>
      <c r="H1" s="1"/>
    </row>
    <row r="2" spans="1:8" ht="12.75">
      <c r="A2" s="76" t="s">
        <v>39</v>
      </c>
      <c r="B2" s="64"/>
      <c r="C2" s="64"/>
      <c r="D2" s="64"/>
      <c r="E2" s="1"/>
      <c r="F2" s="1"/>
      <c r="G2" s="1"/>
      <c r="H2" s="1"/>
    </row>
    <row r="3" spans="1:8" ht="12.75">
      <c r="A3" s="112" t="s">
        <v>45</v>
      </c>
      <c r="B3" s="112"/>
      <c r="C3" s="112"/>
      <c r="D3" s="112"/>
      <c r="E3" s="1"/>
      <c r="F3" s="1"/>
      <c r="G3" s="1"/>
      <c r="H3" s="1"/>
    </row>
    <row r="4" spans="1:8" ht="12.75">
      <c r="A4" s="120" t="str">
        <f>+PNL!A5</f>
        <v>For the Period Ended</v>
      </c>
      <c r="B4" s="121"/>
      <c r="C4" s="121"/>
      <c r="D4" s="121"/>
      <c r="E4" s="1"/>
      <c r="F4" s="1"/>
      <c r="G4" s="1"/>
      <c r="H4" s="1"/>
    </row>
    <row r="5" spans="1:8" ht="12.75">
      <c r="A5" s="120">
        <f>+PNL!A6</f>
        <v>38717</v>
      </c>
      <c r="B5" s="121"/>
      <c r="C5" s="121"/>
      <c r="D5" s="12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21</v>
      </c>
      <c r="C12" s="1"/>
      <c r="D12" s="13" t="s">
        <v>22</v>
      </c>
      <c r="E12" s="1"/>
      <c r="F12" s="13" t="s">
        <v>23</v>
      </c>
      <c r="G12" s="13"/>
      <c r="H12" s="1"/>
    </row>
    <row r="13" spans="1:8" ht="12.75">
      <c r="A13" s="1"/>
      <c r="B13" s="13" t="s">
        <v>24</v>
      </c>
      <c r="C13" s="1"/>
      <c r="D13" s="13" t="s">
        <v>25</v>
      </c>
      <c r="E13" s="1"/>
      <c r="F13" s="13" t="s">
        <v>26</v>
      </c>
      <c r="G13" s="13"/>
      <c r="H13" s="13" t="s">
        <v>38</v>
      </c>
    </row>
    <row r="14" spans="1:8" ht="12.75">
      <c r="A14" s="1"/>
      <c r="B14" s="13" t="s">
        <v>6</v>
      </c>
      <c r="C14" s="13"/>
      <c r="D14" s="13" t="s">
        <v>6</v>
      </c>
      <c r="E14" s="1"/>
      <c r="F14" s="13" t="s">
        <v>6</v>
      </c>
      <c r="G14" s="13"/>
      <c r="H14" s="13" t="s">
        <v>6</v>
      </c>
    </row>
    <row r="15" spans="1:8" ht="12.75">
      <c r="A15" s="1"/>
      <c r="B15" s="75"/>
      <c r="C15" s="75"/>
      <c r="D15" s="75"/>
      <c r="E15" s="75"/>
      <c r="F15" s="75"/>
      <c r="G15" s="89"/>
      <c r="H15" s="39"/>
    </row>
    <row r="16" spans="1:8" ht="12.75">
      <c r="A16" s="12" t="s">
        <v>51</v>
      </c>
      <c r="B16" s="75">
        <v>1978732</v>
      </c>
      <c r="C16" s="75"/>
      <c r="D16" s="75">
        <v>1186472</v>
      </c>
      <c r="E16" s="75"/>
      <c r="F16" s="71">
        <v>3520925</v>
      </c>
      <c r="G16" s="75"/>
      <c r="H16" s="75">
        <f>SUM(B16:F16)</f>
        <v>6686129</v>
      </c>
    </row>
    <row r="17" spans="1:8" ht="12.75">
      <c r="A17" s="1"/>
      <c r="B17" s="71"/>
      <c r="C17" s="71"/>
      <c r="D17" s="71"/>
      <c r="E17" s="75"/>
      <c r="F17" s="75"/>
      <c r="G17" s="75"/>
      <c r="H17" s="39"/>
    </row>
    <row r="18" spans="1:8" ht="12.75">
      <c r="A18" s="1" t="s">
        <v>7</v>
      </c>
      <c r="B18" s="71"/>
      <c r="C18" s="71"/>
      <c r="D18" s="71"/>
      <c r="E18" s="75"/>
      <c r="F18" s="89">
        <f>PNL!D23</f>
        <v>763757</v>
      </c>
      <c r="G18" s="75"/>
      <c r="H18" s="75">
        <f>SUM(B18:F18)</f>
        <v>763757</v>
      </c>
    </row>
    <row r="19" spans="1:8" ht="12.75">
      <c r="A19" s="1"/>
      <c r="B19" s="71"/>
      <c r="C19" s="71"/>
      <c r="D19" s="71"/>
      <c r="E19" s="75"/>
      <c r="F19" s="89"/>
      <c r="G19" s="75"/>
      <c r="H19" s="75" t="s">
        <v>55</v>
      </c>
    </row>
    <row r="20" spans="1:8" ht="12.75">
      <c r="A20" s="1" t="s">
        <v>59</v>
      </c>
      <c r="B20" s="71"/>
      <c r="C20" s="71"/>
      <c r="D20" s="71"/>
      <c r="E20" s="75"/>
      <c r="F20" s="89">
        <v>-395746</v>
      </c>
      <c r="G20" s="75"/>
      <c r="H20" s="75">
        <f>SUM(B20:F20)</f>
        <v>-395746</v>
      </c>
    </row>
    <row r="21" spans="1:8" ht="12.75">
      <c r="A21" s="1"/>
      <c r="B21" s="71"/>
      <c r="C21" s="71"/>
      <c r="D21" s="71"/>
      <c r="E21" s="75"/>
      <c r="F21" s="89"/>
      <c r="G21" s="75"/>
      <c r="H21" s="75" t="s">
        <v>55</v>
      </c>
    </row>
    <row r="22" spans="1:8" ht="12.75">
      <c r="A22" s="1" t="s">
        <v>62</v>
      </c>
      <c r="B22" s="71"/>
      <c r="C22" s="71"/>
      <c r="D22" s="71"/>
      <c r="E22" s="75"/>
      <c r="F22" s="89">
        <v>-213703</v>
      </c>
      <c r="G22" s="75"/>
      <c r="H22" s="75">
        <f>SUM(B22:F22)</f>
        <v>-213703</v>
      </c>
    </row>
    <row r="23" spans="1:8" ht="12.75">
      <c r="A23" s="1"/>
      <c r="B23" s="71"/>
      <c r="C23" s="71"/>
      <c r="D23" s="71"/>
      <c r="E23" s="75"/>
      <c r="F23" s="89"/>
      <c r="G23" s="75"/>
      <c r="H23" s="75"/>
    </row>
    <row r="24" spans="1:8" s="12" customFormat="1" ht="19.5" customHeight="1" thickBot="1">
      <c r="A24" s="12" t="s">
        <v>64</v>
      </c>
      <c r="B24" s="104">
        <f>SUM(B16:B23)</f>
        <v>1978732</v>
      </c>
      <c r="C24" s="106">
        <f aca="true" t="shared" si="0" ref="C24:H24">SUM(C16:C23)</f>
        <v>0</v>
      </c>
      <c r="D24" s="104">
        <f t="shared" si="0"/>
        <v>1186472</v>
      </c>
      <c r="E24" s="106">
        <f t="shared" si="0"/>
        <v>0</v>
      </c>
      <c r="F24" s="104">
        <f t="shared" si="0"/>
        <v>3675233</v>
      </c>
      <c r="G24" s="106">
        <f t="shared" si="0"/>
        <v>0</v>
      </c>
      <c r="H24" s="104">
        <f t="shared" si="0"/>
        <v>6840437</v>
      </c>
    </row>
    <row r="25" spans="1:8" ht="19.5" customHeight="1">
      <c r="A25" s="12"/>
      <c r="B25" s="71"/>
      <c r="C25" s="71"/>
      <c r="D25" s="71"/>
      <c r="E25" s="75"/>
      <c r="F25" s="71"/>
      <c r="G25" s="91"/>
      <c r="H25" s="75" t="s">
        <v>55</v>
      </c>
    </row>
    <row r="26" spans="1:8" ht="12.75">
      <c r="A26" s="90"/>
      <c r="B26" s="71"/>
      <c r="C26" s="71"/>
      <c r="D26" s="71"/>
      <c r="E26" s="75"/>
      <c r="F26" s="75"/>
      <c r="G26" s="89"/>
      <c r="H26" s="39"/>
    </row>
    <row r="27" spans="1:8" ht="12.75">
      <c r="A27" s="12" t="s">
        <v>49</v>
      </c>
      <c r="B27" s="75">
        <v>1978732</v>
      </c>
      <c r="C27" s="71"/>
      <c r="D27" s="75">
        <v>1186472</v>
      </c>
      <c r="E27" s="75"/>
      <c r="F27" s="71">
        <v>3065743</v>
      </c>
      <c r="G27" s="89"/>
      <c r="H27" s="75">
        <f>SUM(B27:F27)</f>
        <v>6230947</v>
      </c>
    </row>
    <row r="28" spans="1:8" ht="12.75">
      <c r="A28" s="1"/>
      <c r="B28" s="75"/>
      <c r="C28" s="71"/>
      <c r="D28" s="75"/>
      <c r="E28" s="75"/>
      <c r="F28" s="75"/>
      <c r="G28" s="89"/>
      <c r="H28" s="75" t="s">
        <v>55</v>
      </c>
    </row>
    <row r="29" spans="1:8" ht="14.25" customHeight="1">
      <c r="A29" s="1" t="s">
        <v>48</v>
      </c>
      <c r="B29" s="71"/>
      <c r="C29" s="71"/>
      <c r="D29" s="71"/>
      <c r="E29" s="75"/>
      <c r="F29" s="89">
        <v>598516</v>
      </c>
      <c r="G29" s="89"/>
      <c r="H29" s="75">
        <f>SUM(B29:F29)</f>
        <v>598516</v>
      </c>
    </row>
    <row r="30" spans="1:8" ht="14.25" customHeight="1">
      <c r="A30" s="1"/>
      <c r="B30" s="71"/>
      <c r="C30" s="71"/>
      <c r="D30" s="71"/>
      <c r="E30" s="75"/>
      <c r="F30" s="89"/>
      <c r="G30" s="89"/>
      <c r="H30" s="75" t="s">
        <v>55</v>
      </c>
    </row>
    <row r="31" spans="1:8" ht="14.25" customHeight="1">
      <c r="A31" s="1" t="s">
        <v>58</v>
      </c>
      <c r="B31" s="71"/>
      <c r="C31" s="71"/>
      <c r="D31" s="71"/>
      <c r="E31" s="75"/>
      <c r="F31" s="89">
        <v>-170171</v>
      </c>
      <c r="G31" s="89"/>
      <c r="H31" s="75">
        <f>SUM(B31:F31)</f>
        <v>-170171</v>
      </c>
    </row>
    <row r="32" spans="1:8" ht="14.25" customHeight="1">
      <c r="A32" s="1"/>
      <c r="B32" s="71"/>
      <c r="C32" s="71"/>
      <c r="D32" s="71"/>
      <c r="E32" s="75"/>
      <c r="F32" s="89"/>
      <c r="G32" s="89"/>
      <c r="H32" s="75" t="s">
        <v>55</v>
      </c>
    </row>
    <row r="33" spans="1:8" ht="14.25" customHeight="1">
      <c r="A33" s="1" t="s">
        <v>61</v>
      </c>
      <c r="B33" s="71"/>
      <c r="C33" s="71"/>
      <c r="D33" s="71"/>
      <c r="E33" s="75"/>
      <c r="F33" s="89">
        <v>-197873</v>
      </c>
      <c r="G33" s="89"/>
      <c r="H33" s="75">
        <f>SUM(B33:F33)</f>
        <v>-197873</v>
      </c>
    </row>
    <row r="34" spans="1:8" ht="14.25" customHeight="1">
      <c r="A34" s="1"/>
      <c r="B34" s="71"/>
      <c r="C34" s="71"/>
      <c r="D34" s="71"/>
      <c r="E34" s="75"/>
      <c r="F34" s="89"/>
      <c r="G34" s="89"/>
      <c r="H34" s="75"/>
    </row>
    <row r="35" spans="1:8" ht="13.5" thickBot="1">
      <c r="A35" s="12" t="s">
        <v>63</v>
      </c>
      <c r="B35" s="40">
        <f>SUM(B27:B34)</f>
        <v>1978732</v>
      </c>
      <c r="C35" s="77">
        <f aca="true" t="shared" si="1" ref="C35:H35">SUM(C27:C34)</f>
        <v>0</v>
      </c>
      <c r="D35" s="40">
        <f t="shared" si="1"/>
        <v>1186472</v>
      </c>
      <c r="E35" s="77">
        <f t="shared" si="1"/>
        <v>0</v>
      </c>
      <c r="F35" s="40">
        <f t="shared" si="1"/>
        <v>3296215</v>
      </c>
      <c r="G35" s="77">
        <f t="shared" si="1"/>
        <v>0</v>
      </c>
      <c r="H35" s="40">
        <f t="shared" si="1"/>
        <v>6461419</v>
      </c>
    </row>
    <row r="36" spans="1:8" ht="12.75">
      <c r="A36" s="1"/>
      <c r="B36" s="75"/>
      <c r="C36" s="75"/>
      <c r="D36" s="75"/>
      <c r="E36" s="75"/>
      <c r="F36" s="75"/>
      <c r="G36" s="89"/>
      <c r="H36" s="39"/>
    </row>
    <row r="37" spans="1:8" ht="12.75">
      <c r="A37" s="1"/>
      <c r="B37" s="75"/>
      <c r="C37" s="75"/>
      <c r="D37" s="75"/>
      <c r="E37" s="1"/>
      <c r="F37" s="92"/>
      <c r="G37" s="1"/>
      <c r="H37" s="39"/>
    </row>
    <row r="38" spans="1:8" ht="12.75">
      <c r="A38" s="1"/>
      <c r="B38" s="75"/>
      <c r="C38" s="75"/>
      <c r="D38" s="75"/>
      <c r="E38" s="1"/>
      <c r="F38" s="92"/>
      <c r="G38" s="1"/>
      <c r="H38" s="39"/>
    </row>
    <row r="39" spans="1:8" ht="12.75">
      <c r="A39" s="1"/>
      <c r="B39" s="75" t="s">
        <v>55</v>
      </c>
      <c r="C39" s="75"/>
      <c r="D39" s="75"/>
      <c r="E39" s="1"/>
      <c r="F39" s="1"/>
      <c r="G39" s="1"/>
      <c r="H39" s="39"/>
    </row>
    <row r="40" spans="1:8" ht="12.75">
      <c r="A40" s="1"/>
      <c r="B40" s="75"/>
      <c r="C40" s="75"/>
      <c r="D40" s="75"/>
      <c r="E40" s="1"/>
      <c r="F40" s="1"/>
      <c r="G40" s="1"/>
      <c r="H40" s="39"/>
    </row>
    <row r="41" spans="2:8" ht="12.75">
      <c r="B41" s="14" t="s">
        <v>56</v>
      </c>
      <c r="C41" s="14"/>
      <c r="D41" s="14"/>
      <c r="H41" s="39"/>
    </row>
    <row r="42" spans="2:8" ht="12.75">
      <c r="B42" s="14"/>
      <c r="C42" s="14"/>
      <c r="D42" s="14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2:8" ht="12.75">
      <c r="B53" s="14"/>
      <c r="C53" s="14"/>
      <c r="D53" s="14"/>
      <c r="H53" s="39"/>
    </row>
    <row r="54" spans="2:8" ht="12.75">
      <c r="B54" s="14"/>
      <c r="C54" s="14"/>
      <c r="D54" s="14"/>
      <c r="H54" s="39"/>
    </row>
    <row r="55" spans="2:8" ht="12.75">
      <c r="B55" s="14"/>
      <c r="C55" s="14"/>
      <c r="D55" s="14"/>
      <c r="H55" s="39"/>
    </row>
    <row r="56" spans="2:8" ht="12.75">
      <c r="B56" s="14"/>
      <c r="C56" s="14"/>
      <c r="D56" s="14"/>
      <c r="H56" s="39"/>
    </row>
    <row r="57" spans="2:8" ht="12.75">
      <c r="B57" s="14"/>
      <c r="C57" s="14"/>
      <c r="D57" s="14"/>
      <c r="H57" s="39"/>
    </row>
    <row r="58" spans="2:8" ht="12.75">
      <c r="B58" s="14"/>
      <c r="C58" s="14"/>
      <c r="D58" s="14"/>
      <c r="H58" s="39"/>
    </row>
    <row r="59" spans="2:8" ht="12.75">
      <c r="B59" s="14"/>
      <c r="C59" s="14"/>
      <c r="D59" s="14"/>
      <c r="H59" s="39"/>
    </row>
    <row r="60" spans="2:8" ht="12.75">
      <c r="B60" s="14"/>
      <c r="C60" s="14"/>
      <c r="D60" s="14"/>
      <c r="H60" s="39"/>
    </row>
    <row r="61" spans="2:8" ht="12.75">
      <c r="B61" s="14"/>
      <c r="C61" s="14"/>
      <c r="D61" s="14"/>
      <c r="H61" s="39"/>
    </row>
    <row r="62" spans="2:8" ht="12.75">
      <c r="B62" s="14"/>
      <c r="C62" s="14"/>
      <c r="D62" s="14"/>
      <c r="H62" s="39"/>
    </row>
    <row r="63" spans="1:8" ht="46.5" customHeight="1">
      <c r="A63" s="111" t="s">
        <v>46</v>
      </c>
      <c r="B63" s="115"/>
      <c r="C63" s="115"/>
      <c r="D63" s="115"/>
      <c r="E63" s="115"/>
      <c r="F63" s="115"/>
      <c r="G63" s="115"/>
      <c r="H63" s="115"/>
    </row>
    <row r="64" spans="1:8" ht="12.75">
      <c r="A64" s="114" t="s">
        <v>47</v>
      </c>
      <c r="B64" s="119"/>
      <c r="C64" s="119"/>
      <c r="D64" s="119"/>
      <c r="E64" s="119"/>
      <c r="F64" s="119"/>
      <c r="G64" s="119"/>
      <c r="H64" s="119"/>
    </row>
    <row r="65" spans="1:8" ht="12.75">
      <c r="A65" s="69"/>
      <c r="B65" s="15"/>
      <c r="C65" s="15"/>
      <c r="D65" s="15"/>
      <c r="H65" s="39"/>
    </row>
    <row r="66" spans="2:8" ht="12.75">
      <c r="B66" s="14"/>
      <c r="C66" s="14"/>
      <c r="D66" s="14"/>
      <c r="H66" s="39"/>
    </row>
    <row r="67" spans="2:8" ht="12.75">
      <c r="B67" s="14"/>
      <c r="C67" s="14"/>
      <c r="D67" s="14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spans="2:8" ht="12.75">
      <c r="B94" s="14"/>
      <c r="C94" s="14"/>
      <c r="D94" s="14"/>
      <c r="H94" s="39"/>
    </row>
    <row r="95" spans="2:8" ht="12.75">
      <c r="B95" s="14"/>
      <c r="C95" s="14"/>
      <c r="D95" s="14"/>
      <c r="H95" s="39"/>
    </row>
    <row r="96" spans="2:8" ht="12.75">
      <c r="B96" s="14"/>
      <c r="C96" s="14"/>
      <c r="D96" s="14"/>
      <c r="H96" s="39"/>
    </row>
    <row r="97" spans="2:8" ht="12.75">
      <c r="B97" s="14"/>
      <c r="C97" s="14"/>
      <c r="D97" s="14"/>
      <c r="H97" s="39"/>
    </row>
    <row r="98" spans="2:8" ht="12.75">
      <c r="B98" s="14"/>
      <c r="C98" s="14"/>
      <c r="D98" s="14"/>
      <c r="H98" s="39"/>
    </row>
    <row r="99" spans="2:8" ht="12.75">
      <c r="B99" s="14"/>
      <c r="C99" s="14"/>
      <c r="D99" s="14"/>
      <c r="H99" s="39"/>
    </row>
    <row r="100" spans="2:8" ht="12.75">
      <c r="B100" s="14"/>
      <c r="C100" s="14"/>
      <c r="D100" s="14"/>
      <c r="H100" s="39"/>
    </row>
    <row r="101" spans="2:8" ht="12.75">
      <c r="B101" s="14"/>
      <c r="C101" s="14"/>
      <c r="D101" s="14"/>
      <c r="H101" s="39"/>
    </row>
    <row r="102" spans="2:8" ht="12.75">
      <c r="B102" s="14"/>
      <c r="C102" s="14"/>
      <c r="D102" s="14"/>
      <c r="H102" s="39"/>
    </row>
    <row r="103" spans="2:8" ht="12.75">
      <c r="B103" s="14"/>
      <c r="C103" s="14"/>
      <c r="D103" s="14"/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  <row r="196" ht="12.75">
      <c r="H196" s="39"/>
    </row>
    <row r="197" ht="12.75">
      <c r="H197" s="39"/>
    </row>
    <row r="198" ht="12.75">
      <c r="H198" s="39"/>
    </row>
    <row r="199" ht="12.75">
      <c r="H199" s="39"/>
    </row>
    <row r="200" ht="12.75">
      <c r="H200" s="39"/>
    </row>
    <row r="201" ht="12.75">
      <c r="H201" s="39"/>
    </row>
    <row r="202" ht="12.75">
      <c r="H202" s="39"/>
    </row>
    <row r="203" ht="12.75">
      <c r="H203" s="39"/>
    </row>
  </sheetData>
  <mergeCells count="6">
    <mergeCell ref="A64:H64"/>
    <mergeCell ref="A5:D5"/>
    <mergeCell ref="A1:D1"/>
    <mergeCell ref="A3:D3"/>
    <mergeCell ref="A4:D4"/>
    <mergeCell ref="A63:H63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1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ariffmn</cp:lastModifiedBy>
  <cp:lastPrinted>2006-02-22T14:45:16Z</cp:lastPrinted>
  <dcterms:created xsi:type="dcterms:W3CDTF">2001-06-20T00:11:51Z</dcterms:created>
  <dcterms:modified xsi:type="dcterms:W3CDTF">2004-05-10T14:06:21Z</dcterms:modified>
  <cp:category/>
  <cp:version/>
  <cp:contentType/>
  <cp:contentStatus/>
</cp:coreProperties>
</file>